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ghostvault-office-master.xml" ContentType="application/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db6bdd8dd40e4a85" /><Relationship Id="rIdGhostVaultAppMetadata" Type="http://schemas.openxmlformats.org/officeDocument/2006/relationships/extended-properties" Target="docProps/app.xml" /><Relationship Id="rIdGhostVaultMaster" Type="urn:ghostvault:relationships:office-master" Target="docProps/ghostvault-office-master.xml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b341ec82153f40e5"/>
    <x:sheet xmlns:r="http://schemas.openxmlformats.org/officeDocument/2006/relationships" name="Analysis" sheetId="2" r:id="R4f67c11d968846d5"/>
    <x:sheet xmlns:r="http://schemas.openxmlformats.org/officeDocument/2006/relationships" name="Inputs" sheetId="3" r:id="R050f5684c4544c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"/>
    <x:numFmt numFmtId="201" formatCode="0"/>
    <x:numFmt numFmtId="202" formatCode="@"/>
    <x:numFmt numFmtId="203" formatCode="0%"/>
    <x:numFmt numFmtId="204" formatCode="0.0"/>
    <x:numFmt numFmtId="205" formatCode="#,##0.0"/>
  </x:numFmts>
  <x:fonts count="7">
    <x:font>
      <x:sz val="11"/>
      <x:name val="Carlito"/>
    </x:font>
    <x:font>
      <x:sz val="11"/>
      <x:color rgb="FF233344"/>
      <x:name val="Arial"/>
    </x:font>
    <x:font>
      <x:b/>
      <x:sz val="16"/>
      <x:color rgb="FF20364D"/>
      <x:name val="Arial"/>
    </x:font>
    <x:font>
      <x:sz val="11"/>
      <x:color rgb="FF526779"/>
      <x:name val="Arial"/>
    </x:font>
    <x:font>
      <x:b/>
      <x:sz val="11"/>
      <x:color rgb="FFFFFFFF"/>
      <x:name val="Arial"/>
    </x:font>
    <x:font>
      <x:b/>
      <x:sz val="14"/>
      <x:color rgb="FF20364D"/>
      <x:name val="Arial"/>
    </x:font>
    <x:font>
      <x:b/>
      <x:sz val="11"/>
      <x:color rgb="FF20364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64D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  <x:fill>
      <x:patternFill patternType="solid">
        <x:fgColor rgb="FFFFF3CF"/>
      </x:patternFill>
    </x:fill>
  </x:fills>
  <x:borders count="2">
    <x:border/>
    <x:border>
      <x:bottom style="thin">
        <x:color rgb="FFCBD3DB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202" fontId="1" fillId="4" borderId="0" xfId="0" applyNumberFormat="1" applyFont="1" applyFill="1" applyBorder="1" applyAlignment="1">
      <x:alignment horizontal="left"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horizontal="right" vertical="center" wrapText="1"/>
    </x:xf>
    <x:xf numFmtId="203" fontId="1" fillId="5" borderId="0" xfId="0" applyNumberFormat="1" applyFont="1" applyFill="1" applyBorder="1" applyAlignment="1">
      <x:alignment vertical="center" wrapText="1"/>
    </x:xf>
    <x:xf numFmtId="203" fontId="1" fillId="5" borderId="0" xfId="0" applyNumberFormat="1" applyFont="1" applyFill="1" applyBorder="1" applyAlignment="1">
      <x:alignment horizontal="right" vertical="center" wrapText="1"/>
    </x:xf>
    <x:xf numFmtId="204" fontId="1" fillId="5" borderId="0" xfId="0" applyNumberFormat="1" applyFont="1" applyFill="1" applyBorder="1" applyAlignment="1">
      <x:alignment vertical="center" wrapText="1"/>
    </x:xf>
    <x:xf numFmtId="204" fontId="1" fillId="5" borderId="0" xfId="0" applyNumberFormat="1" applyFont="1" applyFill="1" applyBorder="1" applyAlignment="1">
      <x:alignment horizontal="right"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5" fontId="1" fillId="3" borderId="0" xfId="0" applyNumberFormat="1" applyFont="1" applyFill="1" applyBorder="1" applyAlignment="1">
      <x:alignment vertical="center" wrapText="1"/>
    </x:xf>
    <x:xf numFmtId="205" fontId="1" fillId="4" borderId="0" xfId="0" applyNumberFormat="1" applyFont="1" applyFill="1" applyBorder="1" applyAlignment="1">
      <x:alignment vertical="center" wrapText="1"/>
    </x:xf>
    <x:xf numFmtId="205" fontId="1" fillId="3" borderId="0" xfId="0" applyNumberFormat="1" applyFont="1" applyFill="1" applyBorder="1" applyAlignment="1">
      <x:alignment horizontal="right" vertical="center" wrapText="1"/>
    </x:xf>
    <x:xf numFmtId="205" fontId="1" fillId="4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8C3223"/>
      </x:font>
      <x:fill>
        <x:patternFill patternType="solid">
          <x:bgColor rgb="FFFCE2DD"/>
        </x:patternFill>
      </x:fill>
    </x:dxf>
    <x:dxf>
      <x:font>
        <x:color rgb="FF805710"/>
      </x:font>
      <x:fill>
        <x:patternFill patternType="solid">
          <x:bgColor rgb="FFFFF0D0"/>
        </x:patternFill>
      </x:fill>
    </x:dxf>
  </x:dxf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styles.xml" Id="R56c14df9aaa94178" /><Relationship Type="http://schemas.openxmlformats.org/officeDocument/2006/relationships/theme" Target="theme/theme1.xml" Id="R182753594923404b" /><Relationship Type="http://schemas.openxmlformats.org/officeDocument/2006/relationships/sharedStrings" Target="sharedStrings.xml" Id="R8f7b945b107e4ea6" /><Relationship Type="http://schemas.openxmlformats.org/officeDocument/2006/relationships/worksheet" Target="worksheets/sheet1.xml" Id="Rb341ec82153f40e5" /><Relationship Type="http://schemas.openxmlformats.org/officeDocument/2006/relationships/worksheet" Target="worksheets/sheet2.xml" Id="R4f67c11d968846d5" /><Relationship Type="http://schemas.openxmlformats.org/officeDocument/2006/relationships/worksheet" Target="worksheets/sheet3.xml" Id="R050f5684c4544ca6" /></Relationships>
</file>

<file path=xl/drawings/_rels/drawing1.xml.rels><?xml version="1.0" encoding="UTF-8" standalone="yes"?>
<Relationships xmlns="http://schemas.openxmlformats.org/package/2006/relationships">
  <Relationship Id="rId1" Type="http://schemas.openxmlformats.org/officeDocument/2006/relationships/image" Target="http://resource-ae274f16b435448a9f4224a879bc101a.cb.dagr.world/open" TargetMode="External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61</xdr:col>
      <xdr:colOff>0</xdr:colOff>
      <xdr:row>376</xdr:row>
      <xdr:rowOff>0</xdr:rowOff>
    </xdr:from>
    <xdr:to>
      <xdr:col>70</xdr:col>
      <xdr:colOff>190500</xdr:colOff>
      <xdr:row>397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66B272-2D83-2D16-1F01-0F9EFDFE8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50355500" y="76403200"/>
          <a:ext cx="7620000" cy="444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Id="rIdGhostVaultImage" Type="http://schemas.openxmlformats.org/officeDocument/2006/relationships/drawing" Target="../drawings/drawing1.xml" /></Relationships>
</file>

<file path=xl/worksheets/sheet1.xml><?xml version="1.0" encoding="utf-8"?>
<x:worksheet xmlns:x="http://schemas.openxmlformats.org/spreadsheetml/2006/main">
  <x:sheetPr>
    <x:tabColor rgb="FF20364D"/>
  </x:sheetPr>
  <x:sheetViews>
    <x:sheetView showGridLines="0" workbookViewId="0"/>
  </x:sheetViews>
  <x:sheetFormatPr defaultRowHeight="15"/>
  <x:cols>
    <x:col min="1" max="1" width="3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4" hidden="0" customWidth="1"/>
    <x:col min="7" max="7" width="3" hidden="0" customWidth="1"/>
    <x:col min="8" max="8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I.S.R.A</x:v>
      </x:c>
      <x:c r="B2" s="4" t="str">
        <x:v>Institute for Sovereign Risk Analysis</x:v>
      </x:c>
      <x:c r="C2" s="4"/>
      <x:c r="D2" s="4"/>
      <x:c r="E2" s="4"/>
      <x:c r="F2" s="4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3" t="str">
        <x:v>Sovereign compute dependencies</x:v>
      </x:c>
      <x:c r="B4" s="3"/>
      <x:c r="C4" s="3"/>
      <x:c r="D4" s="3"/>
      <x:c r="E4" s="3"/>
      <x:c r="F4" s="3"/>
      <x:c r="G4" s="2"/>
      <x:c r="H4" s="2"/>
    </x:row>
    <x:row r="5" ht="24" customHeight="1">
      <x:c r="A5" s="5"/>
      <x:c r="B5" s="5"/>
      <x:c r="C5" s="5"/>
      <x:c r="D5" s="5"/>
      <x:c r="E5" s="5"/>
      <x:c r="F5" s="5"/>
      <x:c r="G5" s="2"/>
      <x:c r="H5" s="2"/>
    </x:row>
    <x:row r="6" ht="24" customHeight="1">
      <x:c r="A6" s="4" t="str">
        <x:v>FINAL  /  September 2026</x:v>
      </x:c>
      <x:c r="B6" s="4"/>
      <x:c r="C6" s="4"/>
      <x:c r="D6" s="4"/>
      <x:c r="E6" s="4"/>
      <x:c r="F6" s="4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6" t="str">
        <x:v>Illustrative example. Service exposure and recovery evidence for critical compute arrangements.</x:v>
      </x:c>
      <x:c r="B8" s="6"/>
      <x:c r="C8" s="6"/>
      <x:c r="D8" s="6"/>
      <x:c r="E8" s="6"/>
      <x:c r="F8" s="6"/>
      <x:c r="G8" s="2"/>
      <x:c r="H8" s="2"/>
    </x:row>
    <x:row r="9" ht="24" customHeight="1">
      <x:c r="A9" s="6"/>
      <x:c r="B9" s="6"/>
      <x:c r="C9" s="6"/>
      <x:c r="D9" s="6"/>
      <x:c r="E9" s="6"/>
      <x:c r="F9" s="6"/>
      <x:c r="G9" s="2"/>
      <x:c r="H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8" customHeight="1">
      <x:c r="A11" s="8" t="str">
        <x:v>Review measure</x:v>
      </x:c>
      <x:c r="B11" s="8"/>
      <x:c r="C11" s="8"/>
      <x:c r="D11" s="8" t="str">
        <x:v>Current result</x:v>
      </x:c>
      <x:c r="E11" s="2"/>
      <x:c r="F11" s="2"/>
      <x:c r="G11" s="2"/>
      <x:c r="H11" s="2"/>
    </x:row>
    <x:row r="12" ht="34" customHeight="1">
      <x:c r="A12" s="10" t="str">
        <x:v>Monthly compute demand (hours)</x:v>
      </x:c>
      <x:c r="B12" s="10"/>
      <x:c r="C12" s="10"/>
      <x:c r="D12" s="12" t="n">
        <x:f>IF(COUNT(Analysis!B9:B14)&lt;6,"n.a.",SUM(Analysis!B9:B14))</x:f>
        <x:v>147000</x:v>
      </x:c>
      <x:c r="E12" s="2"/>
      <x:c r="F12" s="2"/>
      <x:c r="G12" s="2"/>
      <x:c r="H12" s="2"/>
    </x:row>
    <x:row r="13" ht="34" customHeight="1">
      <x:c r="A13" s="13" t="str">
        <x:v>Externally operated compute (hours)</x:v>
      </x:c>
      <x:c r="B13" s="13"/>
      <x:c r="C13" s="13"/>
      <x:c r="D13" s="15" t="n">
        <x:f>IF(COUNT(Analysis!C9:C14)&lt;6,"n.a.",SUM(Analysis!C9:C14))</x:f>
        <x:v>61800</x:v>
      </x:c>
      <x:c r="E13" s="2"/>
      <x:c r="F13" s="2"/>
      <x:c r="G13" s="2"/>
      <x:c r="H13" s="2"/>
    </x:row>
    <x:row r="14" ht="34" customHeight="1">
      <x:c r="A14" s="10" t="str">
        <x:v>Services missing recovery targets</x:v>
      </x:c>
      <x:c r="B14" s="10"/>
      <x:c r="C14" s="10"/>
      <x:c r="D14" s="18" t="n">
        <x:f>COUNTIFS(Analysis!F9:F14,"Recovery target missed")</x:f>
        <x:v>4</x:v>
      </x:c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48" customHeight="1">
      <x:c r="A18" s="19" t="str">
        <x:v>Resilience action</x:v>
      </x:c>
      <x:c r="B18" s="6" t="str">
        <x:v>Test portability, key custody, replacement capacity and exit rights alongside operating location.</x:v>
      </x:c>
      <x:c r="C18" s="6"/>
      <x:c r="D18" s="6"/>
      <x:c r="E18" s="6"/>
      <x:c r="F18" s="6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48" customHeight="1">
      <x:c r="A21" s="19" t="str">
        <x:v>Contract review</x:v>
      </x:c>
      <x:c r="B21" s="6" t="str">
        <x:v>Check sanctions exposure, licensing changes, software support and data-access jurisdiction.</x:v>
      </x:c>
      <x:c r="C21" s="6"/>
      <x:c r="D21" s="6"/>
      <x:c r="E21" s="6"/>
      <x:c r="F21" s="6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48" customHeight="1">
      <x:c r="A24" s="19" t="str">
        <x:v>Decision boundary</x:v>
      </x:c>
      <x:c r="B24" s="6" t="str">
        <x:v>No single domestic-share threshold establishes sovereignty. Document the policy objective.</x:v>
      </x:c>
      <x:c r="C24" s="6"/>
      <x:c r="D24" s="6"/>
      <x:c r="E24" s="6"/>
      <x:c r="F24" s="6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mergeCells>
    <x:mergeCell ref="A8:F9"/>
    <x:mergeCell ref="A11:C11"/>
    <x:mergeCell ref="A12:C12"/>
    <x:mergeCell ref="A13:C13"/>
    <x:mergeCell ref="A14:C14"/>
    <x:mergeCell ref="B18:F18"/>
    <x:mergeCell ref="B21:F21"/>
    <x:mergeCell ref="B24:F24"/>
  </x:mergeCells>
  <x:pageMargins left="0.7" right="0.7" top="0.75" bottom="0.75" header="0.3" footer="0.3"/>
  <drawing xmlns="http://schemas.openxmlformats.org/spreadsheetml/2006/main" xmlns:r="http://schemas.openxmlformats.org/officeDocument/2006/relationships" r:id="rIdGhostVaultImage"/>
</x:worksheet>
</file>

<file path=xl/worksheets/sheet2.xml><?xml version="1.0" encoding="utf-8"?>
<x:worksheet xmlns:x="http://schemas.openxmlformats.org/spreadsheetml/2006/main">
  <x:sheetPr>
    <x:tabColor rgb="FF526779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4" hidden="0" customWidth="1"/>
    <x:col min="7" max="7" width="3" hidden="0" customWidth="1"/>
    <x:col min="8" max="8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I.S.R.A</x:v>
      </x:c>
      <x:c r="B2" s="4" t="str">
        <x:v>Institute for Sovereign Risk Analysis</x:v>
      </x:c>
      <x:c r="C2" s="4"/>
      <x:c r="D2" s="4"/>
      <x:c r="E2" s="4"/>
      <x:c r="F2" s="4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3" t="str">
        <x:v>Calculation detail</x:v>
      </x:c>
      <x:c r="B4" s="3"/>
      <x:c r="C4" s="3"/>
      <x:c r="D4" s="3"/>
      <x:c r="E4" s="3"/>
      <x:c r="F4" s="3"/>
      <x:c r="G4" s="2"/>
      <x:c r="H4" s="2"/>
    </x:row>
    <x:row r="5" ht="24" customHeight="1">
      <x:c r="A5" s="5"/>
      <x:c r="B5" s="5"/>
      <x:c r="C5" s="5"/>
      <x:c r="D5" s="5"/>
      <x:c r="E5" s="5"/>
      <x:c r="F5" s="5"/>
      <x:c r="G5" s="2"/>
      <x:c r="H5" s="2"/>
    </x:row>
    <x:row r="6" ht="24" customHeight="1">
      <x:c r="A6" s="4" t="str">
        <x:v>FINAL  /  September 2026</x:v>
      </x:c>
      <x:c r="B6" s="4"/>
      <x:c r="C6" s="4"/>
      <x:c r="D6" s="4"/>
      <x:c r="E6" s="4"/>
      <x:c r="F6" s="4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21" t="str">
        <x:v>Service class</x:v>
      </x:c>
      <x:c r="B8" s="21" t="str">
        <x:v>Monthly compute (h)</x:v>
      </x:c>
      <x:c r="C8" s="21" t="str">
        <x:v>External compute (h)</x:v>
      </x:c>
      <x:c r="D8" s="21" t="str">
        <x:v>Recovery target (h)</x:v>
      </x:c>
      <x:c r="E8" s="21" t="str">
        <x:v>Recovery gap (h)</x:v>
      </x:c>
      <x:c r="F8" s="21" t="str">
        <x:v>Recovery finding</x:v>
      </x:c>
      <x:c r="G8" s="2"/>
      <x:c r="H8" s="2"/>
    </x:row>
    <x:row r="9" ht="54" customHeight="1">
      <x:c r="A9" s="27" t="str">
        <x:f>'Inputs'!A9</x:f>
        <x:v>Policy analysis enclave</x:v>
      </x:c>
      <x:c r="B9" s="40" t="n">
        <x:f>IF(ISNUMBER('Inputs'!B9),'Inputs'!B9,"n.a.")</x:f>
        <x:v>12000</x:v>
      </x:c>
      <x:c r="C9" s="40" t="n">
        <x:f>IF(COUNT('Inputs'!B9:C9)&lt;2,"n.a.",'Inputs'!B9*(1-'Inputs'!C9))</x:f>
        <x:v>3000</x:v>
      </x:c>
      <x:c r="D9" s="40" t="n">
        <x:f>IF(ISNUMBER('Inputs'!D9),'Inputs'!D9,"n.a.")</x:f>
        <x:v>8</x:v>
      </x:c>
      <x:c r="E9" s="40" t="n">
        <x:f>IF(COUNT('Inputs'!D9:E9)&lt;2,"n.a.",MAX(0,'Inputs'!E9-'Inputs'!D9))</x:f>
        <x:v>2</x:v>
      </x:c>
      <x:c r="F9" s="42" t="str">
        <x:f>IF(ISNUMBER(E9),IF(E9&gt;0,"Recovery target missed","Target met in example"),"Missing recovery test")</x:f>
        <x:v>Recovery target missed</x:v>
      </x:c>
      <x:c r="G9" s="2"/>
      <x:c r="H9" s="2"/>
    </x:row>
    <x:row r="10" ht="54" customHeight="1">
      <x:c r="A10" s="28" t="str">
        <x:f>'Inputs'!A10</x:f>
        <x:v>Public-service inference</x:v>
      </x:c>
      <x:c r="B10" s="41" t="n">
        <x:f>IF(ISNUMBER('Inputs'!B10),'Inputs'!B10,"n.a.")</x:f>
        <x:v>64000</x:v>
      </x:c>
      <x:c r="C10" s="41" t="n">
        <x:f>IF(COUNT('Inputs'!B10:C10)&lt;2,"n.a.",'Inputs'!B10*(1-'Inputs'!C10))</x:f>
        <x:v>38400</x:v>
      </x:c>
      <x:c r="D10" s="41" t="n">
        <x:f>IF(ISNUMBER('Inputs'!D10),'Inputs'!D10,"n.a.")</x:f>
        <x:v>4</x:v>
      </x:c>
      <x:c r="E10" s="41" t="n">
        <x:f>IF(COUNT('Inputs'!D10:E10)&lt;2,"n.a.",MAX(0,'Inputs'!E10-'Inputs'!D10))</x:f>
        <x:v>2</x:v>
      </x:c>
      <x:c r="F10" s="43" t="str">
        <x:f>IF(ISNUMBER(E10),IF(E10&gt;0,"Recovery target missed","Target met in example"),"Missing recovery test")</x:f>
        <x:v>Recovery target missed</x:v>
      </x:c>
      <x:c r="G10" s="2"/>
      <x:c r="H10" s="2"/>
    </x:row>
    <x:row r="11" ht="54" customHeight="1">
      <x:c r="A11" s="27" t="str">
        <x:f>'Inputs'!A11</x:f>
        <x:v>Research training pool</x:v>
      </x:c>
      <x:c r="B11" s="40" t="n">
        <x:f>IF(ISNUMBER('Inputs'!B11),'Inputs'!B11,"n.a.")</x:f>
        <x:v>28000</x:v>
      </x:c>
      <x:c r="C11" s="40" t="n">
        <x:f>IF(COUNT('Inputs'!B11:C11)&lt;2,"n.a.",'Inputs'!B11*(1-'Inputs'!C11))</x:f>
        <x:v>11200</x:v>
      </x:c>
      <x:c r="D11" s="40" t="n">
        <x:f>IF(ISNUMBER('Inputs'!D11),'Inputs'!D11,"n.a.")</x:f>
        <x:v>24</x:v>
      </x:c>
      <x:c r="E11" s="40" t="n">
        <x:f>IF(COUNT('Inputs'!D11:E11)&lt;2,"n.a.",MAX(0,'Inputs'!E11-'Inputs'!D11))</x:f>
        <x:v>0</x:v>
      </x:c>
      <x:c r="F11" s="42" t="str">
        <x:f>IF(ISNUMBER(E11),IF(E11&gt;0,"Recovery target missed","Target met in example"),"Missing recovery test")</x:f>
        <x:v>Target met in example</x:v>
      </x:c>
      <x:c r="G11" s="2"/>
      <x:c r="H11" s="2"/>
    </x:row>
    <x:row r="12" ht="54" customHeight="1">
      <x:c r="A12" s="28" t="str">
        <x:f>'Inputs'!A12</x:f>
        <x:v>National language models</x:v>
      </x:c>
      <x:c r="B12" s="41" t="n">
        <x:f>IF(ISNUMBER('Inputs'!B12),'Inputs'!B12,"n.a.")</x:f>
        <x:v>18000</x:v>
      </x:c>
      <x:c r="C12" s="41" t="n">
        <x:f>IF(COUNT('Inputs'!B12:C12)&lt;2,"n.a.",'Inputs'!B12*(1-'Inputs'!C12))</x:f>
        <x:v>3599.999999999999</x:v>
      </x:c>
      <x:c r="D12" s="41" t="n">
        <x:f>IF(ISNUMBER('Inputs'!D12),'Inputs'!D12,"n.a.")</x:f>
        <x:v>12</x:v>
      </x:c>
      <x:c r="E12" s="41" t="n">
        <x:f>IF(COUNT('Inputs'!D12:E12)&lt;2,"n.a.",MAX(0,'Inputs'!E12-'Inputs'!D12))</x:f>
        <x:v>4</x:v>
      </x:c>
      <x:c r="F12" s="43" t="str">
        <x:f>IF(ISNUMBER(E12),IF(E12&gt;0,"Recovery target missed","Target met in example"),"Missing recovery test")</x:f>
        <x:v>Recovery target missed</x:v>
      </x:c>
      <x:c r="G12" s="2"/>
      <x:c r="H12" s="2"/>
    </x:row>
    <x:row r="13" ht="54" customHeight="1">
      <x:c r="A13" s="27" t="str">
        <x:f>'Inputs'!A13</x:f>
        <x:v>Secure document search</x:v>
      </x:c>
      <x:c r="B13" s="40" t="n">
        <x:f>IF(ISNUMBER('Inputs'!B13),'Inputs'!B13,"n.a.")</x:f>
        <x:v>9000</x:v>
      </x:c>
      <x:c r="C13" s="40" t="n">
        <x:f>IF(COUNT('Inputs'!B13:C13)&lt;2,"n.a.",'Inputs'!B13*(1-'Inputs'!C13))</x:f>
        <x:v>0</x:v>
      </x:c>
      <x:c r="D13" s="40" t="n">
        <x:f>IF(ISNUMBER('Inputs'!D13),'Inputs'!D13,"n.a.")</x:f>
        <x:v>6</x:v>
      </x:c>
      <x:c r="E13" s="40" t="n">
        <x:f>IF(COUNT('Inputs'!D13:E13)&lt;2,"n.a.",MAX(0,'Inputs'!E13-'Inputs'!D13))</x:f>
        <x:v>0</x:v>
      </x:c>
      <x:c r="F13" s="42" t="str">
        <x:f>IF(ISNUMBER(E13),IF(E13&gt;0,"Recovery target missed","Target met in example"),"Missing recovery test")</x:f>
        <x:v>Target met in example</x:v>
      </x:c>
      <x:c r="G13" s="2"/>
      <x:c r="H13" s="2"/>
    </x:row>
    <x:row r="14" ht="54" customHeight="1">
      <x:c r="A14" s="28" t="str">
        <x:f>'Inputs'!A14</x:f>
        <x:v>Crisis communications</x:v>
      </x:c>
      <x:c r="B14" s="41" t="n">
        <x:f>IF(ISNUMBER('Inputs'!B14),'Inputs'!B14,"n.a.")</x:f>
        <x:v>16000</x:v>
      </x:c>
      <x:c r="C14" s="41" t="n">
        <x:f>IF(COUNT('Inputs'!B14:C14)&lt;2,"n.a.",'Inputs'!B14*(1-'Inputs'!C14))</x:f>
        <x:v>5600</x:v>
      </x:c>
      <x:c r="D14" s="41" t="n">
        <x:f>IF(ISNUMBER('Inputs'!D14),'Inputs'!D14,"n.a.")</x:f>
        <x:v>2</x:v>
      </x:c>
      <x:c r="E14" s="41" t="n">
        <x:f>IF(COUNT('Inputs'!D14:E14)&lt;2,"n.a.",MAX(0,'Inputs'!E14-'Inputs'!D14))</x:f>
        <x:v>1</x:v>
      </x:c>
      <x:c r="F14" s="43" t="str">
        <x:f>IF(ISNUMBER(E14),IF(E14&gt;0,"Recovery target missed","Target met in example"),"Missing recovery test")</x:f>
        <x:v>Recovery target missed</x:v>
      </x:c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84" customHeight="1">
      <x:c r="A17" s="19" t="str">
        <x:v>Calculation basis</x:v>
      </x:c>
      <x:c r="B17" s="6" t="str">
        <x:v>Illustrative service portfolio. External compute hours = monthly hours × (1 − domestic operating share). Recovery gap = observed recovery hours − target hours, floored at zero. Operating location is one dimension of sovereignty, not a complete definition.</x:v>
      </x:c>
      <x:c r="C17" s="6"/>
      <x:c r="D17" s="6"/>
      <x:c r="E17" s="6"/>
      <x:c r="F17" s="6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48" customHeight="1">
      <x:c r="A20" s="19" t="str">
        <x:v>Reading the result</x:v>
      </x:c>
      <x:c r="B20" s="6" t="str">
        <x:v>The Summary uses these completed calculations. Update input cells on Inputs; do not overwrite formula cells.</x:v>
      </x:c>
      <x:c r="C20" s="6"/>
      <x:c r="D20" s="6"/>
      <x:c r="E20" s="6"/>
      <x:c r="F20" s="6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mergeCells>
    <x:mergeCell ref="B17:F17"/>
    <x:mergeCell ref="B20:F20"/>
  </x:mergeCells>
  <x:conditionalFormatting sqref="F9:F14">
    <x:cfRule type="containsText" dxfId="0" priority="1" operator="containsText" text="Missing"/>
    <x:cfRule type="containsText" dxfId="1" priority="2" operator="containsText" text="outstanding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1BC83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4" hidden="0" customWidth="1"/>
    <x:col min="7" max="7" width="3" hidden="0" customWidth="1"/>
    <x:col min="8" max="8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I.S.R.A</x:v>
      </x:c>
      <x:c r="B2" s="4" t="str">
        <x:v>Institute for Sovereign Risk Analysis</x:v>
      </x:c>
      <x:c r="C2" s="4"/>
      <x:c r="D2" s="4"/>
      <x:c r="E2" s="4"/>
      <x:c r="F2" s="4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3" t="str">
        <x:v>Inputs and method</x:v>
      </x:c>
      <x:c r="B4" s="3"/>
      <x:c r="C4" s="3"/>
      <x:c r="D4" s="3"/>
      <x:c r="E4" s="3"/>
      <x:c r="F4" s="3"/>
      <x:c r="G4" s="2"/>
      <x:c r="H4" s="2"/>
    </x:row>
    <x:row r="5" ht="24" customHeight="1">
      <x:c r="A5" s="5"/>
      <x:c r="B5" s="5"/>
      <x:c r="C5" s="5"/>
      <x:c r="D5" s="5"/>
      <x:c r="E5" s="5"/>
      <x:c r="F5" s="5"/>
      <x:c r="G5" s="2"/>
      <x:c r="H5" s="2"/>
    </x:row>
    <x:row r="6" ht="24" customHeight="1">
      <x:c r="A6" s="4" t="str">
        <x:v>FINAL  /  September 2026</x:v>
      </x:c>
      <x:c r="B6" s="4"/>
      <x:c r="C6" s="4"/>
      <x:c r="D6" s="4"/>
      <x:c r="E6" s="4"/>
      <x:c r="F6" s="4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21" t="str">
        <x:v>Service class</x:v>
      </x:c>
      <x:c r="B8" s="21" t="str">
        <x:v>Compute hours / month</x:v>
      </x:c>
      <x:c r="C8" s="21" t="str">
        <x:v>Domestic share</x:v>
      </x:c>
      <x:c r="D8" s="21" t="str">
        <x:v>Recovery target (h)</x:v>
      </x:c>
      <x:c r="E8" s="21" t="str">
        <x:v>Tested recovery (h)</x:v>
      </x:c>
      <x:c r="F8" s="21" t="str">
        <x:v>Dependency to review</x:v>
      </x:c>
      <x:c r="G8" s="2"/>
      <x:c r="H8" s="2"/>
    </x:row>
    <x:row r="9" ht="54" customHeight="1">
      <x:c r="A9" s="27" t="str">
        <x:v>Policy analysis enclave</x:v>
      </x:c>
      <x:c r="B9" s="30" t="n">
        <x:v>12000</x:v>
      </x:c>
      <x:c r="C9" s="32" t="n">
        <x:v>0.75</x:v>
      </x:c>
      <x:c r="D9" s="34" t="n">
        <x:v>8</x:v>
      </x:c>
      <x:c r="E9" s="34" t="n">
        <x:v>10</x:v>
      </x:c>
      <x:c r="F9" s="36" t="str">
        <x:v>Foreign accelerator supplier</x:v>
      </x:c>
      <x:c r="G9" s="2"/>
      <x:c r="H9" s="2"/>
    </x:row>
    <x:row r="10" ht="54" customHeight="1">
      <x:c r="A10" s="28" t="str">
        <x:v>Public-service inference</x:v>
      </x:c>
      <x:c r="B10" s="30" t="n">
        <x:v>64000</x:v>
      </x:c>
      <x:c r="C10" s="32" t="n">
        <x:v>0.4</x:v>
      </x:c>
      <x:c r="D10" s="34" t="n">
        <x:v>4</x:v>
      </x:c>
      <x:c r="E10" s="34" t="n">
        <x:v>6</x:v>
      </x:c>
      <x:c r="F10" s="36" t="str">
        <x:v>Single cloud control plane</x:v>
      </x:c>
      <x:c r="G10" s="2"/>
      <x:c r="H10" s="2"/>
    </x:row>
    <x:row r="11" ht="54" customHeight="1">
      <x:c r="A11" s="27" t="str">
        <x:v>Research training pool</x:v>
      </x:c>
      <x:c r="B11" s="30" t="n">
        <x:v>28000</x:v>
      </x:c>
      <x:c r="C11" s="32" t="n">
        <x:v>0.6</x:v>
      </x:c>
      <x:c r="D11" s="34" t="n">
        <x:v>24</x:v>
      </x:c>
      <x:c r="E11" s="34" t="n">
        <x:v>18</x:v>
      </x:c>
      <x:c r="F11" s="36" t="str">
        <x:v>Imported high-bandwidth memory</x:v>
      </x:c>
      <x:c r="G11" s="2"/>
      <x:c r="H11" s="2"/>
    </x:row>
    <x:row r="12" ht="54" customHeight="1">
      <x:c r="A12" s="28" t="str">
        <x:v>National language models</x:v>
      </x:c>
      <x:c r="B12" s="30" t="n">
        <x:v>18000</x:v>
      </x:c>
      <x:c r="C12" s="32" t="n">
        <x:v>0.8</x:v>
      </x:c>
      <x:c r="D12" s="34" t="n">
        <x:v>12</x:v>
      </x:c>
      <x:c r="E12" s="34" t="n">
        <x:v>16</x:v>
      </x:c>
      <x:c r="F12" s="36" t="str">
        <x:v>External model weights licence</x:v>
      </x:c>
      <x:c r="G12" s="2"/>
      <x:c r="H12" s="2"/>
    </x:row>
    <x:row r="13" ht="54" customHeight="1">
      <x:c r="A13" s="27" t="str">
        <x:v>Secure document search</x:v>
      </x:c>
      <x:c r="B13" s="30" t="n">
        <x:v>9000</x:v>
      </x:c>
      <x:c r="C13" s="32" t="n">
        <x:v>1</x:v>
      </x:c>
      <x:c r="D13" s="34" t="n">
        <x:v>6</x:v>
      </x:c>
      <x:c r="E13" s="34" t="n">
        <x:v>5</x:v>
      </x:c>
      <x:c r="F13" s="36" t="str">
        <x:v>Managed identity service</x:v>
      </x:c>
      <x:c r="G13" s="2"/>
      <x:c r="H13" s="2"/>
    </x:row>
    <x:row r="14" ht="54" customHeight="1">
      <x:c r="A14" s="28" t="str">
        <x:v>Crisis communications</x:v>
      </x:c>
      <x:c r="B14" s="30" t="n">
        <x:v>16000</x:v>
      </x:c>
      <x:c r="C14" s="32" t="n">
        <x:v>0.65</x:v>
      </x:c>
      <x:c r="D14" s="34" t="n">
        <x:v>2</x:v>
      </x:c>
      <x:c r="E14" s="34" t="n">
        <x:v>3</x:v>
      </x:c>
      <x:c r="F14" s="36" t="str">
        <x:v>Cross-border network transit</x:v>
      </x:c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84" customHeight="1">
      <x:c r="A17" s="19" t="str">
        <x:v>Method</x:v>
      </x:c>
      <x:c r="B17" s="6" t="str">
        <x:v>Illustrative service portfolio. External compute hours = monthly hours × (1 − domestic operating share). Recovery gap = observed recovery hours − target hours, floored at zero. Operating location is one dimension of sovereignty, not a complete definition.</x:v>
      </x:c>
      <x:c r="C17" s="6"/>
      <x:c r="D17" s="6"/>
      <x:c r="E17" s="6"/>
      <x:c r="F17" s="6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48" customHeight="1">
      <x:c r="A20" s="19" t="str">
        <x:v>Editable cells</x:v>
      </x:c>
      <x:c r="B20" s="6" t="str">
        <x:v>Amber cells are editable inputs. Replace examples or blank values with reviewed observations. Keep units and reporting periods consistent.</x:v>
      </x:c>
      <x:c r="C20" s="6"/>
      <x:c r="D20" s="6"/>
      <x:c r="E20" s="6"/>
      <x:c r="F20" s="6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48" customHeight="1">
      <x:c r="A23" s="19" t="str">
        <x:v>Context</x:v>
      </x:c>
      <x:c r="B23" s="6" t="str">
        <x:v>IEA Energy and AI, 2025 scenario baseline; resource constraints relevant to compute capacity.</x:v>
      </x:c>
      <x:c r="C23" s="6"/>
      <x:c r="D23" s="6"/>
      <x:c r="E23" s="6"/>
      <x:c r="F23" s="6"/>
      <x:c r="G23" s="2"/>
      <x:c r="H23" s="2"/>
    </x:row>
    <x:row r="24" ht="42" customHeight="1">
      <x:c r="A24" s="2"/>
      <x:c r="B24" s="37" t="str">
        <x:v>https://www.iea.org/reports/energy-and-ai/energy-supply-for-ai</x:v>
      </x:c>
      <x:c r="C24" s="37"/>
      <x:c r="D24" s="37"/>
      <x:c r="E24" s="37"/>
      <x:c r="F24" s="37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mergeCells>
    <x:mergeCell ref="B17:F17"/>
    <x:mergeCell ref="B20:F20"/>
    <x:mergeCell ref="B23:F23"/>
    <x:mergeCell ref="B24:F24"/>
  </x:mergeCells>
  <x:pageMargins left="0.7" right="0.7" top="0.75" bottom="0.75" header="0.3" footer="0.3"/>
</x:worksheet>
</file>

<file path=docProps/app.xml><?xml version="1.0" encoding="utf-8"?>
<ns0:Properties xmlns:ns0="http://schemas.openxmlformats.org/officeDocument/2006/extended-properties" xmlns:ns1="http://schemas.openxmlformats.org/officeDocument/2006/docPropsVTypes">
  <ns0:Application>Microsoft Excel</ns0:Application>
  <ns0:DocSecurity>0</ns0:DocSecurity>
  <ns0:ScaleCrop>false</ns0:ScaleCrop>
  <ns0:HeadingPairs>
    <ns1:vector size="2" baseType="variant">
      <ns1:variant>
        <ns1:lpstr>Worksheets</ns1:lpstr>
      </ns1:variant>
      <ns1:variant>
        <ns1:i4>3</ns1:i4>
      </ns1:variant>
    </ns1:vector>
  </ns0:HeadingPairs>
  <ns0:TitlesOfParts>
    <ns1:vector size="3" baseType="lpstr">
      <ns1:lpstr>Summary</ns1:lpstr>
      <ns1:lpstr>Analysis</ns1:lpstr>
      <ns1:lpstr>Inputs</ns1:lpstr>
    </ns1:vector>
  </ns0:TitlesOfParts>
  <ns0:Company/>
  <ns0:LinksUpToDate>false</ns0:LinksUpToDate>
  <ns0:SharedDoc>false</ns0:SharedDoc>
  <ns0:HyperlinksChanged>false</ns0:HyperlinksChanged>
  <ns0:AppVersion>16.0000</ns0:AppVersion>
</ns0:Properties>
</file>

<file path=docProps/ghostvault-office-master.xml><?xml version="1.0" encoding="utf-8"?>
<ns0:officeMaster xmlns:ns0="urn:ghostvault:office-master:1" sha256="93d061f16df19ef2fb15efd54bcf9ab408b9d1116963673004b4929c966350fa" transformVersion="office-master-passive-v1"/>
</file>